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78\документи\Додатки виконком\Dod_3_15_do_zv\2025\IIІ КВАРТАЛ\"/>
    </mc:Choice>
  </mc:AlternateContent>
  <bookViews>
    <workbookView xWindow="0" yWindow="0" windowWidth="28800" windowHeight="12330"/>
  </bookViews>
  <sheets>
    <sheet name="d-2" sheetId="1" r:id="rId1"/>
  </sheets>
  <definedNames>
    <definedName name="Z_2D51538E_3B7A_4604_BEAF_8334E6CBF056_.wvu.Rows" localSheetId="0" hidden="1">'d-2'!$20:$20</definedName>
    <definedName name="Z_E105436A_D79A_4295_995A_E824F477340A_.wvu.Rows" localSheetId="0" hidden="1">'d-2'!#REF!,'d-2'!$21:$21</definedName>
  </definedNames>
  <calcPr calcId="162913"/>
</workbook>
</file>

<file path=xl/calcChain.xml><?xml version="1.0" encoding="utf-8"?>
<calcChain xmlns="http://schemas.openxmlformats.org/spreadsheetml/2006/main">
  <c r="E26" i="1" l="1"/>
  <c r="G25" i="1" l="1"/>
  <c r="C40" i="1" l="1"/>
  <c r="D38" i="1" s="1"/>
  <c r="G39" i="1"/>
  <c r="E40" i="1"/>
  <c r="F39" i="1" s="1"/>
  <c r="E28" i="1"/>
  <c r="C26" i="1"/>
  <c r="D21" i="1" s="1"/>
  <c r="D25" i="1" l="1"/>
  <c r="C28" i="1"/>
  <c r="D39" i="1"/>
  <c r="F25" i="1"/>
  <c r="G26" i="1"/>
  <c r="D11" i="1"/>
  <c r="G27" i="1" l="1"/>
  <c r="G38" i="1" l="1"/>
  <c r="G37" i="1"/>
  <c r="G36" i="1"/>
  <c r="G35" i="1"/>
  <c r="G34" i="1"/>
  <c r="G33" i="1"/>
  <c r="G32" i="1"/>
  <c r="G31" i="1"/>
  <c r="G30" i="1"/>
  <c r="G21" i="1"/>
  <c r="G20" i="1"/>
  <c r="G19" i="1"/>
  <c r="G18" i="1"/>
  <c r="G17" i="1"/>
  <c r="G16" i="1"/>
  <c r="G15" i="1"/>
  <c r="G14" i="1"/>
  <c r="G13" i="1"/>
  <c r="G12" i="1"/>
  <c r="G11" i="1"/>
  <c r="F37" i="1" l="1"/>
  <c r="E42" i="1"/>
  <c r="F21" i="1"/>
  <c r="F11" i="1"/>
  <c r="F13" i="1"/>
  <c r="F15" i="1"/>
  <c r="F17" i="1"/>
  <c r="F19" i="1"/>
  <c r="F12" i="1"/>
  <c r="F14" i="1"/>
  <c r="F16" i="1"/>
  <c r="F18" i="1"/>
  <c r="F20" i="1"/>
  <c r="D37" i="1"/>
  <c r="G40" i="1"/>
  <c r="G42" i="1" s="1"/>
  <c r="C42" i="1"/>
  <c r="F30" i="1"/>
  <c r="F32" i="1"/>
  <c r="F34" i="1"/>
  <c r="F36" i="1"/>
  <c r="F38" i="1"/>
  <c r="F31" i="1"/>
  <c r="F33" i="1"/>
  <c r="F35" i="1"/>
  <c r="D36" i="1"/>
  <c r="D30" i="1"/>
  <c r="D32" i="1"/>
  <c r="D34" i="1"/>
  <c r="D31" i="1"/>
  <c r="D33" i="1"/>
  <c r="D35" i="1"/>
  <c r="D16" i="1"/>
  <c r="D12" i="1"/>
  <c r="D14" i="1"/>
  <c r="D18" i="1"/>
  <c r="D20" i="1"/>
  <c r="D13" i="1"/>
  <c r="D15" i="1"/>
  <c r="D17" i="1"/>
  <c r="D19" i="1"/>
  <c r="F40" i="1" l="1"/>
  <c r="F26" i="1"/>
  <c r="D26" i="1"/>
  <c r="D40" i="1"/>
  <c r="E43" i="1"/>
  <c r="G28" i="1"/>
  <c r="C43" i="1"/>
  <c r="G43" i="1" l="1"/>
</calcChain>
</file>

<file path=xl/sharedStrings.xml><?xml version="1.0" encoding="utf-8"?>
<sst xmlns="http://schemas.openxmlformats.org/spreadsheetml/2006/main" count="64" uniqueCount="44">
  <si>
    <t>Додаток 2</t>
  </si>
  <si>
    <t>Виконання</t>
  </si>
  <si>
    <t xml:space="preserve"> тис.грн.</t>
  </si>
  <si>
    <t>Код функціональної класифікації</t>
  </si>
  <si>
    <t>Сума</t>
  </si>
  <si>
    <t>% до загальної суми</t>
  </si>
  <si>
    <t>% виконання  до річного плану</t>
  </si>
  <si>
    <t>0100</t>
  </si>
  <si>
    <t>Державне управління</t>
  </si>
  <si>
    <t>1000</t>
  </si>
  <si>
    <t>Освіта</t>
  </si>
  <si>
    <t>2000</t>
  </si>
  <si>
    <t>Охорона здоров"я</t>
  </si>
  <si>
    <t>3000</t>
  </si>
  <si>
    <t>Соціальний захист та соціальне забезпечення</t>
  </si>
  <si>
    <t>4000</t>
  </si>
  <si>
    <t>Культура і мистецтво</t>
  </si>
  <si>
    <t>5000</t>
  </si>
  <si>
    <t>Фізична культура і спорт</t>
  </si>
  <si>
    <t>6000</t>
  </si>
  <si>
    <t>Житлово - комунальне господарство</t>
  </si>
  <si>
    <t>7000</t>
  </si>
  <si>
    <t>Економічна діяльність</t>
  </si>
  <si>
    <t>8000</t>
  </si>
  <si>
    <t xml:space="preserve">Інша діяльність </t>
  </si>
  <si>
    <t>9000</t>
  </si>
  <si>
    <t>Міжбюджетні трансферти</t>
  </si>
  <si>
    <t>Всього видатків загального фонду:</t>
  </si>
  <si>
    <t>Видатки спеціального фонду</t>
  </si>
  <si>
    <t>Охорона здоров’я</t>
  </si>
  <si>
    <t>Соціальний захист та соціал.забезпечення населення</t>
  </si>
  <si>
    <t>Житлово-комунальне господарство</t>
  </si>
  <si>
    <t>Інша діяльність</t>
  </si>
  <si>
    <t>Разом видатків  спеціального фонду</t>
  </si>
  <si>
    <t xml:space="preserve">Разом видатків  </t>
  </si>
  <si>
    <t>Міський голова</t>
  </si>
  <si>
    <t>Сергій НАДАЛ</t>
  </si>
  <si>
    <t>Кредитування</t>
  </si>
  <si>
    <t>Разом видатків</t>
  </si>
  <si>
    <t>Всього видатків по спеціальному фонду</t>
  </si>
  <si>
    <t>Уточнений план на   2025 рік</t>
  </si>
  <si>
    <t>Реверсна дотація</t>
  </si>
  <si>
    <t>видаткової частини бюджету Тернопільської міської територіальної громади за 9 місяців 2025 року</t>
  </si>
  <si>
    <t>Фактично використано  за 9 місяців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</si>
</sst>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8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 Cyr"/>
      <charset val="204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4">
    <xf numFmtId="0" fontId="0" fillId="0" borderId="0" xfId="0"/>
    <xf numFmtId="0" fontId="0" fillId="0" borderId="0" xfId="0" applyBorder="1"/>
    <xf numFmtId="0" fontId="0" fillId="0" borderId="12" xfId="0" applyBorder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wrapText="1" shrinkToFit="1"/>
    </xf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 wrapText="1" shrinkToFit="1"/>
    </xf>
    <xf numFmtId="0" fontId="6" fillId="0" borderId="0" xfId="0" applyFont="1"/>
    <xf numFmtId="0" fontId="4" fillId="0" borderId="5" xfId="0" applyFont="1" applyBorder="1" applyAlignment="1">
      <alignment horizontal="center" vertical="top" wrapText="1" shrinkToFit="1"/>
    </xf>
    <xf numFmtId="0" fontId="7" fillId="0" borderId="8" xfId="0" applyFont="1" applyBorder="1" applyAlignment="1">
      <alignment horizontal="center" vertical="top" wrapText="1" shrinkToFit="1"/>
    </xf>
    <xf numFmtId="0" fontId="7" fillId="0" borderId="9" xfId="0" applyFont="1" applyBorder="1" applyAlignment="1">
      <alignment horizontal="center" vertical="top" wrapText="1" shrinkToFit="1"/>
    </xf>
    <xf numFmtId="49" fontId="4" fillId="0" borderId="8" xfId="0" applyNumberFormat="1" applyFont="1" applyBorder="1"/>
    <xf numFmtId="0" fontId="4" fillId="0" borderId="7" xfId="0" applyFont="1" applyBorder="1" applyAlignment="1">
      <alignment horizontal="center" vertical="center" wrapText="1" shrinkToFit="1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8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center" vertical="center" wrapText="1" shrinkToFit="1"/>
    </xf>
    <xf numFmtId="164" fontId="5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wrapText="1" shrinkToFit="1"/>
    </xf>
    <xf numFmtId="164" fontId="4" fillId="0" borderId="8" xfId="0" applyNumberFormat="1" applyFont="1" applyBorder="1" applyAlignment="1" applyProtection="1">
      <alignment horizontal="center" vertical="center" wrapText="1"/>
      <protection locked="0"/>
    </xf>
    <xf numFmtId="164" fontId="4" fillId="0" borderId="8" xfId="0" applyNumberFormat="1" applyFont="1" applyBorder="1" applyAlignment="1" applyProtection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wrapText="1" shrinkToFit="1"/>
    </xf>
    <xf numFmtId="0" fontId="4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wrapText="1" shrinkToFit="1"/>
    </xf>
    <xf numFmtId="164" fontId="4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 shrinkToFit="1"/>
    </xf>
    <xf numFmtId="49" fontId="4" fillId="0" borderId="8" xfId="0" applyNumberFormat="1" applyFont="1" applyBorder="1" applyAlignment="1">
      <alignment horizontal="center"/>
    </xf>
    <xf numFmtId="0" fontId="5" fillId="0" borderId="10" xfId="0" applyFont="1" applyBorder="1" applyAlignment="1">
      <alignment horizontal="center" vertical="center" wrapText="1" shrinkToFit="1"/>
    </xf>
    <xf numFmtId="0" fontId="5" fillId="0" borderId="11" xfId="0" applyFont="1" applyBorder="1" applyAlignment="1">
      <alignment horizontal="center" vertical="center" wrapText="1" shrinkToFi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1" xfId="0" applyFont="1" applyBorder="1" applyAlignment="1">
      <alignment horizontal="center" wrapText="1" shrinkToFit="1"/>
    </xf>
    <xf numFmtId="0" fontId="7" fillId="0" borderId="6" xfId="0" applyFont="1" applyBorder="1" applyAlignment="1">
      <alignment horizontal="center" wrapText="1" shrinkToFit="1"/>
    </xf>
    <xf numFmtId="0" fontId="4" fillId="0" borderId="2" xfId="0" applyFont="1" applyBorder="1" applyAlignment="1">
      <alignment horizontal="center" wrapText="1" shrinkToFit="1"/>
    </xf>
    <xf numFmtId="0" fontId="4" fillId="0" borderId="7" xfId="0" applyFont="1" applyBorder="1" applyAlignment="1">
      <alignment horizontal="center" wrapText="1" shrinkToFit="1"/>
    </xf>
    <xf numFmtId="0" fontId="5" fillId="0" borderId="3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center" vertical="top" wrapText="1" shrinkToFit="1"/>
    </xf>
    <xf numFmtId="0" fontId="5" fillId="0" borderId="4" xfId="0" applyFont="1" applyBorder="1" applyAlignment="1">
      <alignment horizontal="center" vertical="top" wrapText="1" shrinkToFi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showRuler="0" view="pageBreakPreview" topLeftCell="A8" zoomScaleSheetLayoutView="100" workbookViewId="0">
      <selection activeCell="E42" sqref="E42"/>
    </sheetView>
  </sheetViews>
  <sheetFormatPr defaultRowHeight="15.75" x14ac:dyDescent="0.25"/>
  <cols>
    <col min="1" max="1" width="9.875" style="4" customWidth="1"/>
    <col min="2" max="2" width="37.75" style="5" customWidth="1"/>
    <col min="3" max="3" width="11.375" style="4" customWidth="1"/>
    <col min="4" max="4" width="11" style="4" customWidth="1"/>
    <col min="5" max="5" width="11.375" style="4" customWidth="1"/>
    <col min="6" max="6" width="10.75" style="4" customWidth="1"/>
    <col min="7" max="7" width="11" style="4" customWidth="1"/>
  </cols>
  <sheetData>
    <row r="1" spans="1:7" x14ac:dyDescent="0.25">
      <c r="E1" s="6"/>
      <c r="F1" s="6"/>
      <c r="G1" s="7" t="s">
        <v>0</v>
      </c>
    </row>
    <row r="2" spans="1:7" x14ac:dyDescent="0.25">
      <c r="E2" s="6"/>
      <c r="F2" s="6"/>
      <c r="G2" s="7"/>
    </row>
    <row r="3" spans="1:7" x14ac:dyDescent="0.25">
      <c r="E3" s="6"/>
      <c r="F3" s="6"/>
      <c r="G3" s="7"/>
    </row>
    <row r="4" spans="1:7" ht="9" customHeight="1" x14ac:dyDescent="0.25">
      <c r="B4" s="7"/>
      <c r="C4" s="8"/>
      <c r="D4" s="8"/>
      <c r="E4" s="6"/>
      <c r="F4" s="6"/>
      <c r="G4" s="7"/>
    </row>
    <row r="5" spans="1:7" x14ac:dyDescent="0.25">
      <c r="A5" s="36" t="s">
        <v>1</v>
      </c>
      <c r="B5" s="36"/>
      <c r="C5" s="36"/>
      <c r="D5" s="36"/>
      <c r="E5" s="36"/>
      <c r="F5" s="36"/>
      <c r="G5" s="36"/>
    </row>
    <row r="6" spans="1:7" ht="21" customHeight="1" x14ac:dyDescent="0.25">
      <c r="A6" s="36" t="s">
        <v>42</v>
      </c>
      <c r="B6" s="36"/>
      <c r="C6" s="36"/>
      <c r="D6" s="36"/>
      <c r="E6" s="36"/>
      <c r="F6" s="36"/>
      <c r="G6" s="36"/>
    </row>
    <row r="7" spans="1:7" ht="10.5" customHeight="1" x14ac:dyDescent="0.25">
      <c r="A7" s="36"/>
      <c r="B7" s="36"/>
      <c r="C7" s="36"/>
      <c r="D7" s="36"/>
      <c r="E7" s="36"/>
      <c r="F7" s="36"/>
      <c r="G7" s="36"/>
    </row>
    <row r="8" spans="1:7" ht="19.5" customHeight="1" thickBot="1" x14ac:dyDescent="0.3">
      <c r="G8" s="9" t="s">
        <v>2</v>
      </c>
    </row>
    <row r="9" spans="1:7" ht="46.5" customHeight="1" x14ac:dyDescent="0.25">
      <c r="A9" s="37" t="s">
        <v>3</v>
      </c>
      <c r="B9" s="39"/>
      <c r="C9" s="41" t="s">
        <v>40</v>
      </c>
      <c r="D9" s="42"/>
      <c r="E9" s="43" t="s">
        <v>43</v>
      </c>
      <c r="F9" s="43"/>
      <c r="G9" s="10"/>
    </row>
    <row r="10" spans="1:7" ht="54.75" customHeight="1" x14ac:dyDescent="0.25">
      <c r="A10" s="38"/>
      <c r="B10" s="40"/>
      <c r="C10" s="11" t="s">
        <v>4</v>
      </c>
      <c r="D10" s="11" t="s">
        <v>5</v>
      </c>
      <c r="E10" s="11" t="s">
        <v>4</v>
      </c>
      <c r="F10" s="11" t="s">
        <v>5</v>
      </c>
      <c r="G10" s="12" t="s">
        <v>6</v>
      </c>
    </row>
    <row r="11" spans="1:7" ht="17.25" customHeight="1" x14ac:dyDescent="0.25">
      <c r="A11" s="32" t="s">
        <v>7</v>
      </c>
      <c r="B11" s="14" t="s">
        <v>8</v>
      </c>
      <c r="C11" s="15">
        <v>302711</v>
      </c>
      <c r="D11" s="16">
        <f>C11/C26*100</f>
        <v>8.2113834392532556</v>
      </c>
      <c r="E11" s="16">
        <v>207152.4</v>
      </c>
      <c r="F11" s="16">
        <f>E11/E26*100</f>
        <v>8.0306048756739905</v>
      </c>
      <c r="G11" s="17">
        <f>E11/C11*100</f>
        <v>68.432399219057118</v>
      </c>
    </row>
    <row r="12" spans="1:7" x14ac:dyDescent="0.25">
      <c r="A12" s="32" t="s">
        <v>9</v>
      </c>
      <c r="B12" s="14" t="s">
        <v>10</v>
      </c>
      <c r="C12" s="15">
        <v>1845021.5</v>
      </c>
      <c r="D12" s="16">
        <f>C12/C26*100</f>
        <v>50.048326589275582</v>
      </c>
      <c r="E12" s="16">
        <v>1293114.2</v>
      </c>
      <c r="F12" s="16">
        <f>E12/E26*100</f>
        <v>50.129707400557621</v>
      </c>
      <c r="G12" s="17">
        <f t="shared" ref="G12:G20" si="0">E12/C12*100</f>
        <v>70.086673786728227</v>
      </c>
    </row>
    <row r="13" spans="1:7" x14ac:dyDescent="0.25">
      <c r="A13" s="32" t="s">
        <v>11</v>
      </c>
      <c r="B13" s="14" t="s">
        <v>12</v>
      </c>
      <c r="C13" s="15">
        <v>135526.6</v>
      </c>
      <c r="D13" s="16">
        <f>C13/C26*100</f>
        <v>3.6763146328290031</v>
      </c>
      <c r="E13" s="16">
        <v>87188</v>
      </c>
      <c r="F13" s="16">
        <f>E13/E26*100</f>
        <v>3.3799868015058672</v>
      </c>
      <c r="G13" s="17">
        <f t="shared" si="0"/>
        <v>64.332758292468043</v>
      </c>
    </row>
    <row r="14" spans="1:7" ht="31.5" x14ac:dyDescent="0.25">
      <c r="A14" s="32" t="s">
        <v>13</v>
      </c>
      <c r="B14" s="14" t="s">
        <v>14</v>
      </c>
      <c r="C14" s="15">
        <v>294027</v>
      </c>
      <c r="D14" s="16">
        <f>C14/C26*100</f>
        <v>7.9758199685287838</v>
      </c>
      <c r="E14" s="16">
        <v>199299.1</v>
      </c>
      <c r="F14" s="16">
        <f>E14/E26*100</f>
        <v>7.7261587323025873</v>
      </c>
      <c r="G14" s="17">
        <f t="shared" si="0"/>
        <v>67.782584592571439</v>
      </c>
    </row>
    <row r="15" spans="1:7" ht="29.25" customHeight="1" x14ac:dyDescent="0.25">
      <c r="A15" s="32" t="s">
        <v>15</v>
      </c>
      <c r="B15" s="14" t="s">
        <v>16</v>
      </c>
      <c r="C15" s="15">
        <v>47822.7</v>
      </c>
      <c r="D15" s="16">
        <f>C15/C26*100</f>
        <v>1.2972456461786215</v>
      </c>
      <c r="E15" s="16">
        <v>30574.1</v>
      </c>
      <c r="F15" s="16">
        <f>E15/E26*100</f>
        <v>1.1852554763031671</v>
      </c>
      <c r="G15" s="17">
        <f t="shared" si="0"/>
        <v>63.932191197903919</v>
      </c>
    </row>
    <row r="16" spans="1:7" x14ac:dyDescent="0.25">
      <c r="A16" s="32" t="s">
        <v>17</v>
      </c>
      <c r="B16" s="14" t="s">
        <v>18</v>
      </c>
      <c r="C16" s="15">
        <v>97716.7</v>
      </c>
      <c r="D16" s="16">
        <f>C16/C26*100</f>
        <v>2.6506776830656253</v>
      </c>
      <c r="E16" s="16">
        <v>63362.9</v>
      </c>
      <c r="F16" s="16">
        <f>E16/E26*100</f>
        <v>2.4563674554426771</v>
      </c>
      <c r="G16" s="17">
        <f t="shared" si="0"/>
        <v>64.843470972720112</v>
      </c>
    </row>
    <row r="17" spans="1:7" x14ac:dyDescent="0.25">
      <c r="A17" s="32" t="s">
        <v>19</v>
      </c>
      <c r="B17" s="14" t="s">
        <v>20</v>
      </c>
      <c r="C17" s="15">
        <v>553349.4</v>
      </c>
      <c r="D17" s="16">
        <f>C17/C26*100</f>
        <v>15.010237815212282</v>
      </c>
      <c r="E17" s="16">
        <v>402886.9</v>
      </c>
      <c r="F17" s="16">
        <f>E17/E26*100</f>
        <v>15.618576002427103</v>
      </c>
      <c r="G17" s="17">
        <f t="shared" si="0"/>
        <v>72.808771456154105</v>
      </c>
    </row>
    <row r="18" spans="1:7" x14ac:dyDescent="0.25">
      <c r="A18" s="32" t="s">
        <v>21</v>
      </c>
      <c r="B18" s="14" t="s">
        <v>22</v>
      </c>
      <c r="C18" s="15">
        <v>118401.9</v>
      </c>
      <c r="D18" s="16">
        <f>C18/C26*100</f>
        <v>3.211787483230276</v>
      </c>
      <c r="E18" s="16">
        <v>93659.9</v>
      </c>
      <c r="F18" s="16">
        <f>E18/E26*100</f>
        <v>3.6308806926453108</v>
      </c>
      <c r="G18" s="17">
        <f>E18/C18*100</f>
        <v>79.103375874880385</v>
      </c>
    </row>
    <row r="19" spans="1:7" ht="16.5" customHeight="1" x14ac:dyDescent="0.25">
      <c r="A19" s="32" t="s">
        <v>23</v>
      </c>
      <c r="B19" s="14" t="s">
        <v>24</v>
      </c>
      <c r="C19" s="18">
        <v>50322.1</v>
      </c>
      <c r="D19" s="16">
        <f>C19/C26*100</f>
        <v>1.3650447409193793</v>
      </c>
      <c r="E19" s="16">
        <v>16331.7</v>
      </c>
      <c r="F19" s="16">
        <f>E19/E26*100</f>
        <v>0.63312532052751958</v>
      </c>
      <c r="G19" s="17">
        <f t="shared" si="0"/>
        <v>32.454329211221314</v>
      </c>
    </row>
    <row r="20" spans="1:7" ht="14.25" customHeight="1" x14ac:dyDescent="0.25">
      <c r="A20" s="32" t="s">
        <v>25</v>
      </c>
      <c r="B20" s="14" t="s">
        <v>26</v>
      </c>
      <c r="C20" s="18">
        <v>20210</v>
      </c>
      <c r="D20" s="16">
        <f>C20/C26*100</f>
        <v>0.54821945455338028</v>
      </c>
      <c r="E20" s="16">
        <v>19939.099999999999</v>
      </c>
      <c r="F20" s="16">
        <f>E20/E26*100</f>
        <v>0.7729721387565448</v>
      </c>
      <c r="G20" s="17">
        <f t="shared" si="0"/>
        <v>98.659574468085097</v>
      </c>
    </row>
    <row r="21" spans="1:7" ht="15.75" hidden="1" customHeight="1" x14ac:dyDescent="0.25">
      <c r="A21" s="32"/>
      <c r="B21" s="14"/>
      <c r="C21" s="18"/>
      <c r="D21" s="16">
        <f>C21/C26*100</f>
        <v>0</v>
      </c>
      <c r="E21" s="16"/>
      <c r="F21" s="16">
        <f>E21/E26*100</f>
        <v>0</v>
      </c>
      <c r="G21" s="17" t="e">
        <f>E21/C21*100</f>
        <v>#DIV/0!</v>
      </c>
    </row>
    <row r="22" spans="1:7" ht="11.25" hidden="1" customHeight="1" x14ac:dyDescent="0.25">
      <c r="A22" s="32"/>
      <c r="B22" s="14"/>
      <c r="C22" s="15"/>
      <c r="D22" s="16"/>
      <c r="E22" s="16"/>
      <c r="F22" s="16"/>
      <c r="G22" s="17"/>
    </row>
    <row r="23" spans="1:7" ht="11.25" hidden="1" customHeight="1" x14ac:dyDescent="0.25">
      <c r="A23" s="32"/>
      <c r="B23" s="14"/>
      <c r="C23" s="15"/>
      <c r="D23" s="16"/>
      <c r="E23" s="16"/>
      <c r="F23" s="16"/>
      <c r="G23" s="17"/>
    </row>
    <row r="24" spans="1:7" hidden="1" x14ac:dyDescent="0.25">
      <c r="A24" s="32"/>
      <c r="B24" s="14"/>
      <c r="C24" s="15"/>
      <c r="D24" s="16"/>
      <c r="E24" s="16"/>
      <c r="F24" s="16"/>
      <c r="G24" s="17"/>
    </row>
    <row r="25" spans="1:7" x14ac:dyDescent="0.25">
      <c r="A25" s="32" t="s">
        <v>25</v>
      </c>
      <c r="B25" s="14" t="s">
        <v>41</v>
      </c>
      <c r="C25" s="15">
        <v>221371</v>
      </c>
      <c r="D25" s="16">
        <f>C25/C26*100</f>
        <v>6.004942546953802</v>
      </c>
      <c r="E25" s="16">
        <v>166028.4</v>
      </c>
      <c r="F25" s="16">
        <f>E25/E26*100</f>
        <v>6.4363651038576029</v>
      </c>
      <c r="G25" s="17">
        <f>E25/C25*100</f>
        <v>75.000067759552962</v>
      </c>
    </row>
    <row r="26" spans="1:7" ht="44.25" customHeight="1" x14ac:dyDescent="0.25">
      <c r="A26" s="32"/>
      <c r="B26" s="19" t="s">
        <v>27</v>
      </c>
      <c r="C26" s="20">
        <f>C11+C12+C13+C14+C15+C16+C17+C18+C19+C20+C21+C22+C23+C24+C25</f>
        <v>3686479.9000000004</v>
      </c>
      <c r="D26" s="20">
        <f>SUM(D11:D25)</f>
        <v>99.999999999999986</v>
      </c>
      <c r="E26" s="20">
        <f>E11+E12+E13+E14+E15+E16+E17+E18+E19+E20+E21+E22+E23+E24+E25</f>
        <v>2579536.7000000002</v>
      </c>
      <c r="F26" s="20">
        <f>SUM(F11:F25)</f>
        <v>99.999999999999986</v>
      </c>
      <c r="G26" s="21">
        <f>E26/C26*100</f>
        <v>69.972894738962225</v>
      </c>
    </row>
    <row r="27" spans="1:7" ht="19.5" customHeight="1" x14ac:dyDescent="0.25">
      <c r="A27" s="32"/>
      <c r="B27" s="29" t="s">
        <v>37</v>
      </c>
      <c r="C27" s="20">
        <v>1100</v>
      </c>
      <c r="D27" s="20"/>
      <c r="E27" s="20">
        <v>0</v>
      </c>
      <c r="F27" s="20"/>
      <c r="G27" s="21">
        <f t="shared" ref="G27:G28" si="1">E27/C27*100</f>
        <v>0</v>
      </c>
    </row>
    <row r="28" spans="1:7" ht="21" customHeight="1" x14ac:dyDescent="0.25">
      <c r="A28" s="32"/>
      <c r="B28" s="28" t="s">
        <v>38</v>
      </c>
      <c r="C28" s="20">
        <f>C26+C27</f>
        <v>3687579.9000000004</v>
      </c>
      <c r="D28" s="20"/>
      <c r="E28" s="20">
        <f>E26+E27</f>
        <v>2579536.7000000002</v>
      </c>
      <c r="F28" s="20"/>
      <c r="G28" s="21">
        <f t="shared" si="1"/>
        <v>69.952021920935195</v>
      </c>
    </row>
    <row r="29" spans="1:7" ht="40.5" customHeight="1" x14ac:dyDescent="0.25">
      <c r="A29" s="32"/>
      <c r="B29" s="33" t="s">
        <v>28</v>
      </c>
      <c r="C29" s="33"/>
      <c r="D29" s="33"/>
      <c r="E29" s="33"/>
      <c r="F29" s="33"/>
      <c r="G29" s="34"/>
    </row>
    <row r="30" spans="1:7" ht="22.5" customHeight="1" x14ac:dyDescent="0.25">
      <c r="A30" s="32" t="s">
        <v>7</v>
      </c>
      <c r="B30" s="22" t="s">
        <v>8</v>
      </c>
      <c r="C30" s="23">
        <v>1537.9</v>
      </c>
      <c r="D30" s="24">
        <f>C30/C40*100</f>
        <v>7.6729356664831966E-2</v>
      </c>
      <c r="E30" s="23">
        <v>1014.7</v>
      </c>
      <c r="F30" s="24">
        <f>E30/E40*100</f>
        <v>0.20645203820268107</v>
      </c>
      <c r="G30" s="25">
        <f>E30/C30*100</f>
        <v>65.979582547629889</v>
      </c>
    </row>
    <row r="31" spans="1:7" x14ac:dyDescent="0.25">
      <c r="A31" s="32" t="s">
        <v>9</v>
      </c>
      <c r="B31" s="22" t="s">
        <v>10</v>
      </c>
      <c r="C31" s="23">
        <v>300538.8</v>
      </c>
      <c r="D31" s="24">
        <f>C31/C40*100</f>
        <v>14.994569722882241</v>
      </c>
      <c r="E31" s="23">
        <v>131646.29999999999</v>
      </c>
      <c r="F31" s="24">
        <f>E31/E40*100</f>
        <v>26.784908797518092</v>
      </c>
      <c r="G31" s="25">
        <f t="shared" ref="G31:G36" si="2">E31/C31*100</f>
        <v>43.803429041441568</v>
      </c>
    </row>
    <row r="32" spans="1:7" x14ac:dyDescent="0.25">
      <c r="A32" s="32" t="s">
        <v>11</v>
      </c>
      <c r="B32" s="22" t="s">
        <v>29</v>
      </c>
      <c r="C32" s="23">
        <v>31047.4</v>
      </c>
      <c r="D32" s="24">
        <f>C32/C40*100</f>
        <v>1.5490259627516121</v>
      </c>
      <c r="E32" s="23">
        <v>19795</v>
      </c>
      <c r="F32" s="24">
        <f>E32/E40*100</f>
        <v>4.0275136456312923</v>
      </c>
      <c r="G32" s="25">
        <f t="shared" si="2"/>
        <v>63.757351662297005</v>
      </c>
    </row>
    <row r="33" spans="1:8" ht="31.5" x14ac:dyDescent="0.25">
      <c r="A33" s="32" t="s">
        <v>13</v>
      </c>
      <c r="B33" s="22" t="s">
        <v>30</v>
      </c>
      <c r="C33" s="23">
        <v>61521.4</v>
      </c>
      <c r="D33" s="24">
        <f>C33/C40*100</f>
        <v>3.0694436849728808</v>
      </c>
      <c r="E33" s="23">
        <v>42934.8</v>
      </c>
      <c r="F33" s="24">
        <f>E33/E40*100</f>
        <v>8.7355641764309357</v>
      </c>
      <c r="G33" s="25">
        <f t="shared" si="2"/>
        <v>69.788398833576622</v>
      </c>
    </row>
    <row r="34" spans="1:8" ht="16.5" customHeight="1" x14ac:dyDescent="0.25">
      <c r="A34" s="32" t="s">
        <v>15</v>
      </c>
      <c r="B34" s="22" t="s">
        <v>16</v>
      </c>
      <c r="C34" s="23">
        <v>8899.7000000000007</v>
      </c>
      <c r="D34" s="24">
        <f>C34/C40*100</f>
        <v>0.44402643573054495</v>
      </c>
      <c r="E34" s="23">
        <v>4911.8999999999996</v>
      </c>
      <c r="F34" s="24">
        <f>E34/E40*100</f>
        <v>0.99938086769266687</v>
      </c>
      <c r="G34" s="25">
        <f t="shared" si="2"/>
        <v>55.191748036450662</v>
      </c>
    </row>
    <row r="35" spans="1:8" x14ac:dyDescent="0.25">
      <c r="A35" s="32" t="s">
        <v>17</v>
      </c>
      <c r="B35" s="22" t="s">
        <v>18</v>
      </c>
      <c r="C35" s="23">
        <v>13317.3</v>
      </c>
      <c r="D35" s="24">
        <f>C35/C40*100</f>
        <v>0.66443062716208245</v>
      </c>
      <c r="E35" s="23">
        <v>6256.6</v>
      </c>
      <c r="F35" s="24">
        <f>E35/E40*100</f>
        <v>1.2729750884191333</v>
      </c>
      <c r="G35" s="25">
        <f t="shared" si="2"/>
        <v>46.980994646061895</v>
      </c>
    </row>
    <row r="36" spans="1:8" x14ac:dyDescent="0.25">
      <c r="A36" s="32" t="s">
        <v>19</v>
      </c>
      <c r="B36" s="22" t="s">
        <v>31</v>
      </c>
      <c r="C36" s="23">
        <v>46545</v>
      </c>
      <c r="D36" s="24">
        <f>C36/C40*100</f>
        <v>2.3222367552926744</v>
      </c>
      <c r="E36" s="23">
        <v>20029.7</v>
      </c>
      <c r="F36" s="24">
        <f>E36/E40*100</f>
        <v>4.0752659796868445</v>
      </c>
      <c r="G36" s="25">
        <f t="shared" si="2"/>
        <v>43.032978837683963</v>
      </c>
    </row>
    <row r="37" spans="1:8" ht="20.25" customHeight="1" x14ac:dyDescent="0.25">
      <c r="A37" s="32" t="s">
        <v>21</v>
      </c>
      <c r="B37" s="22" t="s">
        <v>22</v>
      </c>
      <c r="C37" s="23">
        <v>1445584.2</v>
      </c>
      <c r="D37" s="24">
        <f>C37/C40*100</f>
        <v>72.123509767114754</v>
      </c>
      <c r="E37" s="23">
        <v>188656.9</v>
      </c>
      <c r="F37" s="24">
        <f>E37/E40*100</f>
        <v>38.384351558095382</v>
      </c>
      <c r="G37" s="25">
        <f>E37/C37*100</f>
        <v>13.050564609104057</v>
      </c>
    </row>
    <row r="38" spans="1:8" ht="24" customHeight="1" x14ac:dyDescent="0.25">
      <c r="A38" s="32" t="s">
        <v>23</v>
      </c>
      <c r="B38" s="22" t="s">
        <v>32</v>
      </c>
      <c r="C38" s="23">
        <v>82170.899999999994</v>
      </c>
      <c r="D38" s="16">
        <f>C38/C40*100</f>
        <v>4.099694579342116</v>
      </c>
      <c r="E38" s="23">
        <v>64282.5</v>
      </c>
      <c r="F38" s="24">
        <f>E38/E40*100</f>
        <v>13.078991963894596</v>
      </c>
      <c r="G38" s="25">
        <f>E38/C38*100</f>
        <v>78.23024939485876</v>
      </c>
    </row>
    <row r="39" spans="1:8" ht="24" customHeight="1" x14ac:dyDescent="0.25">
      <c r="A39" s="32" t="s">
        <v>25</v>
      </c>
      <c r="B39" s="31" t="s">
        <v>26</v>
      </c>
      <c r="C39" s="23">
        <v>13155</v>
      </c>
      <c r="D39" s="16">
        <f>C39/C40*100</f>
        <v>0.65633310808626333</v>
      </c>
      <c r="E39" s="23">
        <v>11965.9</v>
      </c>
      <c r="F39" s="24">
        <f>E39/E40*100</f>
        <v>2.4345958844283642</v>
      </c>
      <c r="G39" s="25">
        <f>E39/C39*100</f>
        <v>90.960851387305212</v>
      </c>
    </row>
    <row r="40" spans="1:8" s="1" customFormat="1" x14ac:dyDescent="0.25">
      <c r="A40" s="13"/>
      <c r="B40" s="26" t="s">
        <v>33</v>
      </c>
      <c r="C40" s="20">
        <f>SUM(C30:C39)</f>
        <v>2004317.5999999999</v>
      </c>
      <c r="D40" s="20">
        <f>D30+D31+D32+D33+D34+D35+D36+D37+D38+D39</f>
        <v>100</v>
      </c>
      <c r="E40" s="20">
        <f>SUM(E30:E39)</f>
        <v>491494.30000000005</v>
      </c>
      <c r="F40" s="20">
        <f>SUM(F30:F39)</f>
        <v>99.999999999999986</v>
      </c>
      <c r="G40" s="21">
        <f>E40/C40*100</f>
        <v>24.521777386976996</v>
      </c>
    </row>
    <row r="41" spans="1:8" s="1" customFormat="1" x14ac:dyDescent="0.25">
      <c r="A41" s="13"/>
      <c r="B41" s="22" t="s">
        <v>37</v>
      </c>
      <c r="C41" s="30">
        <v>18850.2</v>
      </c>
      <c r="D41" s="20"/>
      <c r="E41" s="30">
        <v>-87.9</v>
      </c>
      <c r="F41" s="20"/>
      <c r="G41" s="21"/>
    </row>
    <row r="42" spans="1:8" s="1" customFormat="1" ht="19.5" customHeight="1" x14ac:dyDescent="0.25">
      <c r="A42" s="13"/>
      <c r="B42" s="26" t="s">
        <v>39</v>
      </c>
      <c r="C42" s="20">
        <f>C40+C41</f>
        <v>2023167.7999999998</v>
      </c>
      <c r="D42" s="20"/>
      <c r="E42" s="20">
        <f t="shared" ref="E42:G42" si="3">E40+E41</f>
        <v>491406.4</v>
      </c>
      <c r="F42" s="20"/>
      <c r="G42" s="20">
        <f t="shared" si="3"/>
        <v>24.521777386976996</v>
      </c>
    </row>
    <row r="43" spans="1:8" s="2" customFormat="1" ht="35.25" customHeight="1" x14ac:dyDescent="0.25">
      <c r="A43" s="13"/>
      <c r="B43" s="26" t="s">
        <v>34</v>
      </c>
      <c r="C43" s="20">
        <f>C42+C28</f>
        <v>5710747.7000000002</v>
      </c>
      <c r="D43" s="20"/>
      <c r="E43" s="20">
        <f>E42+E28</f>
        <v>3070943.1</v>
      </c>
      <c r="F43" s="20"/>
      <c r="G43" s="20">
        <f>E43/C43*100</f>
        <v>53.774799051269596</v>
      </c>
      <c r="H43" s="1"/>
    </row>
    <row r="44" spans="1:8" ht="17.25" customHeight="1" x14ac:dyDescent="0.25">
      <c r="B44" s="35"/>
      <c r="C44" s="35"/>
    </row>
    <row r="45" spans="1:8" ht="71.25" customHeight="1" x14ac:dyDescent="0.25">
      <c r="A45" s="27"/>
      <c r="B45" s="27" t="s">
        <v>35</v>
      </c>
      <c r="C45" s="27"/>
      <c r="D45" s="27"/>
      <c r="E45" s="4" t="s">
        <v>36</v>
      </c>
      <c r="F45" s="6"/>
      <c r="H45" s="3"/>
    </row>
    <row r="46" spans="1:8" x14ac:dyDescent="0.25">
      <c r="F46" s="6"/>
    </row>
  </sheetData>
  <mergeCells count="9">
    <mergeCell ref="B29:G29"/>
    <mergeCell ref="B44:C44"/>
    <mergeCell ref="A5:G5"/>
    <mergeCell ref="A6:G6"/>
    <mergeCell ref="A7:G7"/>
    <mergeCell ref="A9:A10"/>
    <mergeCell ref="B9:B10"/>
    <mergeCell ref="C9:D9"/>
    <mergeCell ref="E9:F9"/>
  </mergeCells>
  <printOptions horizontalCentered="1"/>
  <pageMargins left="0.35433070866141736" right="0.35433070866141736" top="0.19685039370078741" bottom="0.59055118110236227" header="0.51181102362204722" footer="0.51181102362204722"/>
  <pageSetup paperSize="9" scale="70" orientation="portrait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2025-10-07T06:50:10Z</cp:lastPrinted>
  <dcterms:created xsi:type="dcterms:W3CDTF">2021-02-10T13:52:58Z</dcterms:created>
  <dcterms:modified xsi:type="dcterms:W3CDTF">2025-10-07T06:52:48Z</dcterms:modified>
</cp:coreProperties>
</file>